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chelle.INJURYTRIALLAWY\Desktop\FWM\"/>
    </mc:Choice>
  </mc:AlternateContent>
  <bookViews>
    <workbookView xWindow="0" yWindow="0" windowWidth="20490" windowHeight="7530"/>
  </bookViews>
  <sheets>
    <sheet name="YOUR Cost Per Lead Analysis" sheetId="10" r:id="rId1"/>
    <sheet name="Formulas" sheetId="1" r:id="rId2"/>
  </sheets>
  <definedNames>
    <definedName name="_xlnm.Print_Area" localSheetId="1">Formulas!$A$1:$C$43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0" l="1"/>
  <c r="B14" i="10"/>
  <c r="C13" i="10" s="1"/>
  <c r="C22" i="10"/>
  <c r="C23" i="10"/>
  <c r="B25" i="10"/>
  <c r="B26" i="10"/>
  <c r="B27" i="10"/>
  <c r="B29" i="10"/>
  <c r="C29" i="10"/>
  <c r="B30" i="10"/>
  <c r="C30" i="10"/>
  <c r="B31" i="10"/>
  <c r="C31" i="10"/>
  <c r="B32" i="10"/>
  <c r="C32" i="10"/>
  <c r="B34" i="10"/>
  <c r="C34" i="10"/>
  <c r="C35" i="10" s="1"/>
  <c r="B36" i="10"/>
  <c r="B45" i="10"/>
  <c r="B46" i="10"/>
  <c r="B51" i="10"/>
  <c r="B52" i="10"/>
  <c r="B53" i="10" l="1"/>
  <c r="B54" i="10" s="1"/>
  <c r="B35" i="10"/>
  <c r="C36" i="10"/>
  <c r="C12" i="10"/>
</calcChain>
</file>

<file path=xl/sharedStrings.xml><?xml version="1.0" encoding="utf-8"?>
<sst xmlns="http://schemas.openxmlformats.org/spreadsheetml/2006/main" count="123" uniqueCount="86">
  <si>
    <t>Associations</t>
  </si>
  <si>
    <t>In-House</t>
  </si>
  <si>
    <t>Spend + People</t>
  </si>
  <si>
    <t>Cost Per Lead</t>
  </si>
  <si>
    <t>Cost Per New Client</t>
  </si>
  <si>
    <t>Cost Per New Asso</t>
  </si>
  <si>
    <t>Cost Per New In-House</t>
  </si>
  <si>
    <t>Cost Per Book Request</t>
  </si>
  <si>
    <t>Marketing Personnel Cost</t>
  </si>
  <si>
    <t>Potential Clients/Leads</t>
  </si>
  <si>
    <t>New Clients</t>
  </si>
  <si>
    <t>Total Marketing Spend</t>
  </si>
  <si>
    <t>Costs</t>
  </si>
  <si>
    <t>Offer Fulfillment</t>
  </si>
  <si>
    <t>Overall Conversion Rate (leads to clients)</t>
  </si>
  <si>
    <t>In-House Conversation Rate</t>
  </si>
  <si>
    <t>Association Conversion Rate</t>
  </si>
  <si>
    <t>% of Cases In-House</t>
  </si>
  <si>
    <t>% of Cases Association</t>
  </si>
  <si>
    <t>Marketing Success Metrics</t>
  </si>
  <si>
    <t>Marketing Success Rates</t>
  </si>
  <si>
    <t>Processing Cost Per Lead</t>
  </si>
  <si>
    <t>Marketing Expenses</t>
  </si>
  <si>
    <t>Average Fee</t>
  </si>
  <si>
    <t>Average Case Duration</t>
  </si>
  <si>
    <t>Projected Future Fees</t>
  </si>
  <si>
    <t>Basic/General Cost Per Lead Analysis Overview</t>
  </si>
  <si>
    <t># of Offers Fulfilled</t>
  </si>
  <si>
    <t># of Potential Clients</t>
  </si>
  <si>
    <t>Total Cost Of All Marketing Related Expenses</t>
  </si>
  <si>
    <t>Fully Burdened Cost Of All Marketing Employees</t>
  </si>
  <si>
    <t># of New Clients</t>
  </si>
  <si>
    <t># of Associations</t>
  </si>
  <si>
    <t># of In-House Cases</t>
  </si>
  <si>
    <t>% = # of New Clients / # of Leads</t>
  </si>
  <si>
    <t>% = # of In-House Cases / # of Leads</t>
  </si>
  <si>
    <t>% = # of Asso Cases / # of Leads</t>
  </si>
  <si>
    <t>% = # of In-House Cases / # of New Clients</t>
  </si>
  <si>
    <t>% = # of Asso Cases / # of New Clients</t>
  </si>
  <si>
    <t>Marketing Expenses + Marketing Personnel Cost</t>
  </si>
  <si>
    <t>Total Marketing Spend / # Leads</t>
  </si>
  <si>
    <t>Total Marketing Spend / # New Cleints</t>
  </si>
  <si>
    <t>Marketing Expenses / # of Offers Fulfilled</t>
  </si>
  <si>
    <t>Intake Personnel Cost</t>
  </si>
  <si>
    <t>Fully Burdened Cost Of All Intake Employees</t>
  </si>
  <si>
    <t>Intake Personnel Costs / # Leads</t>
  </si>
  <si>
    <t>Projected Overall New Case Value</t>
  </si>
  <si>
    <t>Average Asso Fee From Previous Year</t>
  </si>
  <si>
    <t>Average In-House Fee From Previous Year</t>
  </si>
  <si>
    <t>Calculated Cost Per Lead</t>
  </si>
  <si>
    <t>Average # of Months To Case Closed</t>
  </si>
  <si>
    <t>Cost Per New Client  x  % of Asso Cases</t>
  </si>
  <si>
    <t>Cost Per New Client  x   % of In-House Cases</t>
  </si>
  <si>
    <t># Asso Cases  x   Average Asso Fee</t>
  </si>
  <si>
    <t># In-House Cases  x   Average In-House Fee</t>
  </si>
  <si>
    <t>Marketing Cost Per Lead</t>
  </si>
  <si>
    <t>Total Cost Per Lead</t>
  </si>
  <si>
    <t>Spend Only</t>
  </si>
  <si>
    <t>Months</t>
  </si>
  <si>
    <t>MARKETING COSTS</t>
  </si>
  <si>
    <t>MARKETING SUCCESS METRICS</t>
  </si>
  <si>
    <t>NEW CLIENTS</t>
  </si>
  <si>
    <t>CONVERSION RATE</t>
  </si>
  <si>
    <t>COST PER LEAD</t>
  </si>
  <si>
    <t>COST PER CLIENT</t>
  </si>
  <si>
    <t>© 2017 Mischelle Davis     All Rights Reserved.</t>
  </si>
  <si>
    <t>Green boxes indicate information that can be changed.</t>
  </si>
  <si>
    <t>ONLY CHANGE INFO IN GREEN BOXES - If you change anything else the calculator won't work.</t>
  </si>
  <si>
    <t>TOTAL PROJECTED ROI</t>
  </si>
  <si>
    <t>Total Projected Future Fees</t>
  </si>
  <si>
    <t>Cost Per Offer Fulfillment</t>
  </si>
  <si>
    <t xml:space="preserve">Include fully burdened cost of each employee: Salaries, insurance, taxes, equiment, benefits, facilitiesetc.  </t>
  </si>
  <si>
    <t>Number of offers fulfilled.</t>
  </si>
  <si>
    <t>Number of leads.</t>
  </si>
  <si>
    <t>Sample Size</t>
  </si>
  <si>
    <t>Data Range</t>
  </si>
  <si>
    <t>Start</t>
  </si>
  <si>
    <t>End</t>
  </si>
  <si>
    <t>Dates</t>
  </si>
  <si>
    <t>Timeframe</t>
  </si>
  <si>
    <t>.</t>
  </si>
  <si>
    <t>Average Fee Struture</t>
  </si>
  <si>
    <t>Average Case Value</t>
  </si>
  <si>
    <t>PROJECTED RETURN ON INVESTMENT</t>
  </si>
  <si>
    <t>SAMPLE DATA MUST BE EDITED TO REFLECT YOUR FIRM'S INFORMATION</t>
  </si>
  <si>
    <t>Basic/General Cost Per Lead &amp; ROI Analysis Overview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</si>
</sst>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2" applyFont="1"/>
    <xf numFmtId="9" fontId="4" fillId="0" borderId="0" xfId="3" applyFont="1"/>
    <xf numFmtId="0" fontId="4" fillId="0" borderId="0" xfId="0" applyFont="1" applyAlignment="1">
      <alignment horizontal="left" indent="1"/>
    </xf>
    <xf numFmtId="165" fontId="4" fillId="0" borderId="0" xfId="3" applyNumberFormat="1" applyFont="1" applyAlignment="1">
      <alignment horizontal="right"/>
    </xf>
    <xf numFmtId="0" fontId="4" fillId="0" borderId="0" xfId="0" applyFont="1" applyAlignment="1">
      <alignment horizontal="left"/>
    </xf>
    <xf numFmtId="4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0" fontId="4" fillId="0" borderId="0" xfId="3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4" fillId="0" borderId="2" xfId="0" applyFont="1" applyBorder="1"/>
    <xf numFmtId="44" fontId="4" fillId="0" borderId="2" xfId="2" applyFont="1" applyBorder="1"/>
    <xf numFmtId="0" fontId="5" fillId="0" borderId="0" xfId="0" applyFont="1"/>
    <xf numFmtId="44" fontId="4" fillId="0" borderId="2" xfId="0" applyNumberFormat="1" applyFont="1" applyBorder="1"/>
    <xf numFmtId="10" fontId="4" fillId="0" borderId="2" xfId="3" applyNumberFormat="1" applyFont="1" applyBorder="1"/>
    <xf numFmtId="166" fontId="4" fillId="0" borderId="2" xfId="0" applyNumberFormat="1" applyFont="1" applyBorder="1"/>
    <xf numFmtId="0" fontId="6" fillId="0" borderId="0" xfId="0" applyFont="1"/>
    <xf numFmtId="164" fontId="4" fillId="2" borderId="0" xfId="1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8" fillId="4" borderId="2" xfId="0" applyFont="1" applyFill="1" applyBorder="1"/>
    <xf numFmtId="0" fontId="7" fillId="4" borderId="3" xfId="0" applyFont="1" applyFill="1" applyBorder="1" applyAlignment="1">
      <alignment wrapText="1"/>
    </xf>
    <xf numFmtId="44" fontId="7" fillId="4" borderId="3" xfId="0" applyNumberFormat="1" applyFont="1" applyFill="1" applyBorder="1" applyAlignment="1">
      <alignment wrapText="1"/>
    </xf>
    <xf numFmtId="44" fontId="2" fillId="0" borderId="5" xfId="2" applyFont="1" applyBorder="1"/>
    <xf numFmtId="44" fontId="4" fillId="2" borderId="2" xfId="2" applyFont="1" applyFill="1" applyBorder="1"/>
    <xf numFmtId="44" fontId="4" fillId="2" borderId="2" xfId="0" applyNumberFormat="1" applyFont="1" applyFill="1" applyBorder="1"/>
    <xf numFmtId="164" fontId="4" fillId="2" borderId="2" xfId="1" applyNumberFormat="1" applyFont="1" applyFill="1" applyBorder="1"/>
    <xf numFmtId="44" fontId="2" fillId="0" borderId="2" xfId="2" applyFont="1" applyBorder="1"/>
    <xf numFmtId="166" fontId="4" fillId="2" borderId="2" xfId="0" applyNumberFormat="1" applyFont="1" applyFill="1" applyBorder="1"/>
    <xf numFmtId="43" fontId="4" fillId="2" borderId="2" xfId="1" applyNumberFormat="1" applyFont="1" applyFill="1" applyBorder="1"/>
    <xf numFmtId="0" fontId="7" fillId="4" borderId="6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4" fillId="0" borderId="9" xfId="0" applyFont="1" applyBorder="1" applyAlignment="1">
      <alignment horizontal="left" indent="1"/>
    </xf>
    <xf numFmtId="0" fontId="4" fillId="0" borderId="10" xfId="0" applyFont="1" applyBorder="1"/>
    <xf numFmtId="0" fontId="2" fillId="0" borderId="9" xfId="0" applyFont="1" applyBorder="1" applyAlignment="1">
      <alignment horizontal="left" indent="1"/>
    </xf>
    <xf numFmtId="0" fontId="3" fillId="0" borderId="10" xfId="0" applyFont="1" applyBorder="1"/>
    <xf numFmtId="0" fontId="7" fillId="4" borderId="9" xfId="0" applyFont="1" applyFill="1" applyBorder="1"/>
    <xf numFmtId="0" fontId="8" fillId="4" borderId="10" xfId="0" applyFont="1" applyFill="1" applyBorder="1"/>
    <xf numFmtId="9" fontId="4" fillId="0" borderId="10" xfId="3" applyFont="1" applyBorder="1"/>
    <xf numFmtId="0" fontId="4" fillId="0" borderId="9" xfId="0" applyFont="1" applyBorder="1" applyAlignment="1">
      <alignment horizontal="left" indent="2"/>
    </xf>
    <xf numFmtId="165" fontId="4" fillId="0" borderId="10" xfId="3" applyNumberFormat="1" applyFont="1" applyBorder="1" applyAlignment="1">
      <alignment horizontal="right"/>
    </xf>
    <xf numFmtId="44" fontId="4" fillId="0" borderId="10" xfId="2" applyFont="1" applyBorder="1"/>
    <xf numFmtId="44" fontId="2" fillId="0" borderId="10" xfId="2" applyFont="1" applyBorder="1"/>
    <xf numFmtId="0" fontId="2" fillId="0" borderId="11" xfId="0" applyFont="1" applyBorder="1" applyAlignment="1">
      <alignment horizontal="left" indent="2"/>
    </xf>
    <xf numFmtId="0" fontId="4" fillId="0" borderId="12" xfId="0" applyFont="1" applyBorder="1"/>
    <xf numFmtId="0" fontId="7" fillId="4" borderId="4" xfId="0" applyFont="1" applyFill="1" applyBorder="1" applyAlignment="1">
      <alignment wrapText="1"/>
    </xf>
    <xf numFmtId="0" fontId="7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2" fillId="5" borderId="2" xfId="0" applyFont="1" applyFill="1" applyBorder="1"/>
    <xf numFmtId="14" fontId="4" fillId="2" borderId="2" xfId="0" applyNumberFormat="1" applyFont="1" applyFill="1" applyBorder="1"/>
    <xf numFmtId="1" fontId="0" fillId="0" borderId="2" xfId="0" applyNumberFormat="1" applyBorder="1"/>
    <xf numFmtId="0" fontId="2" fillId="5" borderId="0" xfId="0" applyFont="1" applyFill="1" applyBorder="1" applyAlignment="1">
      <alignment wrapText="1"/>
    </xf>
    <xf numFmtId="0" fontId="2" fillId="5" borderId="9" xfId="0" applyFont="1" applyFill="1" applyBorder="1"/>
    <xf numFmtId="0" fontId="2" fillId="5" borderId="10" xfId="0" applyFont="1" applyFill="1" applyBorder="1"/>
    <xf numFmtId="0" fontId="4" fillId="5" borderId="9" xfId="0" applyFont="1" applyFill="1" applyBorder="1"/>
    <xf numFmtId="14" fontId="4" fillId="2" borderId="10" xfId="0" applyNumberFormat="1" applyFont="1" applyFill="1" applyBorder="1"/>
    <xf numFmtId="0" fontId="0" fillId="0" borderId="9" xfId="0" applyBorder="1"/>
    <xf numFmtId="0" fontId="0" fillId="0" borderId="10" xfId="0" applyBorder="1"/>
    <xf numFmtId="9" fontId="4" fillId="2" borderId="2" xfId="3" applyFont="1" applyFill="1" applyBorder="1"/>
    <xf numFmtId="166" fontId="4" fillId="5" borderId="2" xfId="0" applyNumberFormat="1" applyFont="1" applyFill="1" applyBorder="1"/>
    <xf numFmtId="44" fontId="2" fillId="0" borderId="14" xfId="0" applyNumberFormat="1" applyFont="1" applyBorder="1"/>
    <xf numFmtId="44" fontId="4" fillId="2" borderId="17" xfId="2" applyFont="1" applyFill="1" applyBorder="1"/>
    <xf numFmtId="0" fontId="5" fillId="5" borderId="0" xfId="0" applyFont="1" applyFill="1"/>
    <xf numFmtId="0" fontId="2" fillId="5" borderId="0" xfId="0" applyFont="1" applyFill="1" applyBorder="1" applyAlignment="1">
      <alignment horizontal="left"/>
    </xf>
    <xf numFmtId="0" fontId="7" fillId="4" borderId="18" xfId="0" applyFont="1" applyFill="1" applyBorder="1"/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4" fillId="0" borderId="13" xfId="0" applyFont="1" applyBorder="1" applyAlignment="1">
      <alignment horizontal="left" indent="1"/>
    </xf>
    <xf numFmtId="44" fontId="4" fillId="0" borderId="14" xfId="2" applyFont="1" applyBorder="1"/>
    <xf numFmtId="44" fontId="4" fillId="0" borderId="15" xfId="2" applyFont="1" applyBorder="1"/>
    <xf numFmtId="0" fontId="4" fillId="0" borderId="3" xfId="0" applyFont="1" applyBorder="1" applyAlignment="1">
      <alignment horizontal="left" indent="1"/>
    </xf>
    <xf numFmtId="44" fontId="4" fillId="0" borderId="21" xfId="2" applyFont="1" applyBorder="1"/>
    <xf numFmtId="44" fontId="4" fillId="0" borderId="22" xfId="2" applyFont="1" applyBorder="1"/>
    <xf numFmtId="44" fontId="2" fillId="0" borderId="14" xfId="2" applyFont="1" applyBorder="1"/>
    <xf numFmtId="44" fontId="2" fillId="0" borderId="15" xfId="2" applyFont="1" applyBorder="1"/>
    <xf numFmtId="44" fontId="4" fillId="0" borderId="17" xfId="2" applyFont="1" applyBorder="1"/>
    <xf numFmtId="44" fontId="4" fillId="0" borderId="23" xfId="2" applyFont="1" applyBorder="1"/>
    <xf numFmtId="0" fontId="4" fillId="0" borderId="18" xfId="0" applyFont="1" applyBorder="1" applyAlignment="1">
      <alignment horizontal="left" indent="1"/>
    </xf>
    <xf numFmtId="164" fontId="4" fillId="2" borderId="19" xfId="1" applyNumberFormat="1" applyFont="1" applyFill="1" applyBorder="1"/>
    <xf numFmtId="0" fontId="4" fillId="0" borderId="20" xfId="0" applyFont="1" applyBorder="1"/>
    <xf numFmtId="0" fontId="2" fillId="0" borderId="6" xfId="0" applyFont="1" applyBorder="1" applyAlignment="1">
      <alignment horizontal="left" indent="1"/>
    </xf>
    <xf numFmtId="164" fontId="4" fillId="0" borderId="7" xfId="1" applyNumberFormat="1" applyFont="1" applyBorder="1"/>
    <xf numFmtId="9" fontId="4" fillId="0" borderId="8" xfId="3" applyFont="1" applyBorder="1"/>
    <xf numFmtId="0" fontId="4" fillId="0" borderId="24" xfId="0" applyFont="1" applyBorder="1" applyAlignment="1">
      <alignment horizontal="left" indent="2"/>
    </xf>
    <xf numFmtId="164" fontId="4" fillId="2" borderId="25" xfId="1" applyNumberFormat="1" applyFont="1" applyFill="1" applyBorder="1"/>
    <xf numFmtId="165" fontId="4" fillId="0" borderId="26" xfId="3" applyNumberFormat="1" applyFont="1" applyBorder="1" applyAlignment="1">
      <alignment horizontal="right"/>
    </xf>
    <xf numFmtId="0" fontId="7" fillId="4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/>
  </sheetViews>
  <sheetFormatPr defaultRowHeight="15" x14ac:dyDescent="0.25"/>
  <cols>
    <col min="1" max="1" width="35.28515625" customWidth="1"/>
    <col min="2" max="2" width="19.42578125" customWidth="1"/>
    <col min="3" max="3" width="17.5703125" customWidth="1"/>
    <col min="4" max="4" width="15.42578125" customWidth="1"/>
  </cols>
  <sheetData>
    <row r="1" spans="1:4" ht="28.5" x14ac:dyDescent="0.45">
      <c r="A1" s="23" t="s">
        <v>85</v>
      </c>
      <c r="B1" s="23"/>
      <c r="C1" s="23"/>
      <c r="D1" s="20"/>
    </row>
    <row r="2" spans="1:4" ht="28.5" x14ac:dyDescent="0.45">
      <c r="A2" s="27" t="s">
        <v>65</v>
      </c>
      <c r="B2" s="23"/>
      <c r="C2" s="23"/>
      <c r="D2" s="20"/>
    </row>
    <row r="3" spans="1:4" ht="18.75" customHeight="1" x14ac:dyDescent="0.45">
      <c r="A3" s="28" t="s">
        <v>66</v>
      </c>
      <c r="B3" s="23"/>
      <c r="C3" s="23"/>
      <c r="D3" s="20"/>
    </row>
    <row r="4" spans="1:4" ht="16.5" customHeight="1" x14ac:dyDescent="0.45">
      <c r="A4" s="29" t="s">
        <v>67</v>
      </c>
      <c r="B4" s="23"/>
      <c r="C4" s="23"/>
      <c r="D4" s="20"/>
    </row>
    <row r="5" spans="1:4" ht="16.5" customHeight="1" x14ac:dyDescent="0.45">
      <c r="A5" s="75" t="s">
        <v>84</v>
      </c>
      <c r="B5" s="74"/>
      <c r="C5" s="74"/>
      <c r="D5" s="20"/>
    </row>
    <row r="6" spans="1:4" ht="7.5" customHeight="1" thickBot="1" x14ac:dyDescent="0.3"/>
    <row r="7" spans="1:4" ht="15.75" x14ac:dyDescent="0.25">
      <c r="A7" s="40" t="s">
        <v>74</v>
      </c>
      <c r="B7" s="41"/>
      <c r="C7" s="42"/>
    </row>
    <row r="8" spans="1:4" ht="15.75" x14ac:dyDescent="0.25">
      <c r="A8" s="64" t="s">
        <v>75</v>
      </c>
      <c r="B8" s="60" t="s">
        <v>76</v>
      </c>
      <c r="C8" s="65" t="s">
        <v>77</v>
      </c>
    </row>
    <row r="9" spans="1:4" ht="15.75" x14ac:dyDescent="0.25">
      <c r="A9" s="66" t="s">
        <v>78</v>
      </c>
      <c r="B9" s="61">
        <v>42370</v>
      </c>
      <c r="C9" s="67">
        <v>42735</v>
      </c>
    </row>
    <row r="10" spans="1:4" x14ac:dyDescent="0.25">
      <c r="A10" s="68" t="s">
        <v>79</v>
      </c>
      <c r="B10" s="62">
        <f>(C9-B9)/30</f>
        <v>12.166666666666666</v>
      </c>
      <c r="C10" s="69" t="s">
        <v>58</v>
      </c>
    </row>
    <row r="11" spans="1:4" ht="15.75" x14ac:dyDescent="0.25">
      <c r="A11" s="57" t="s">
        <v>59</v>
      </c>
      <c r="B11" s="58"/>
      <c r="C11" s="59"/>
      <c r="D11" s="4"/>
    </row>
    <row r="12" spans="1:4" ht="15.75" x14ac:dyDescent="0.25">
      <c r="A12" s="43" t="s">
        <v>22</v>
      </c>
      <c r="B12" s="34">
        <v>350000</v>
      </c>
      <c r="C12" s="49">
        <f>B12/B14</f>
        <v>0.875</v>
      </c>
      <c r="D12" s="4"/>
    </row>
    <row r="13" spans="1:4" ht="16.5" thickBot="1" x14ac:dyDescent="0.3">
      <c r="A13" s="43" t="s">
        <v>8</v>
      </c>
      <c r="B13" s="73">
        <v>50000</v>
      </c>
      <c r="C13" s="49">
        <f>B13/B14</f>
        <v>0.125</v>
      </c>
      <c r="D13" s="2" t="s">
        <v>71</v>
      </c>
    </row>
    <row r="14" spans="1:4" ht="16.5" thickTop="1" x14ac:dyDescent="0.25">
      <c r="A14" s="45" t="s">
        <v>11</v>
      </c>
      <c r="B14" s="72">
        <f>B12+B13</f>
        <v>400000</v>
      </c>
      <c r="C14" s="46"/>
      <c r="D14" s="4"/>
    </row>
    <row r="15" spans="1:4" ht="15.75" x14ac:dyDescent="0.25">
      <c r="A15" s="43"/>
      <c r="B15" s="24"/>
      <c r="C15" s="46"/>
      <c r="D15" s="4"/>
    </row>
    <row r="16" spans="1:4" ht="15.75" x14ac:dyDescent="0.25">
      <c r="A16" s="43" t="s">
        <v>43</v>
      </c>
      <c r="B16" s="35">
        <v>50000</v>
      </c>
      <c r="C16" s="46"/>
      <c r="D16" s="2" t="s">
        <v>71</v>
      </c>
    </row>
    <row r="17" spans="1:4" ht="15.75" x14ac:dyDescent="0.25">
      <c r="A17" s="43"/>
      <c r="B17" s="24"/>
      <c r="C17" s="46"/>
      <c r="D17" s="4"/>
    </row>
    <row r="18" spans="1:4" ht="15.75" x14ac:dyDescent="0.25">
      <c r="A18" s="47" t="s">
        <v>60</v>
      </c>
      <c r="B18" s="30"/>
      <c r="C18" s="48"/>
      <c r="D18" s="4"/>
    </row>
    <row r="19" spans="1:4" ht="15.75" x14ac:dyDescent="0.25">
      <c r="A19" s="43" t="s">
        <v>13</v>
      </c>
      <c r="B19" s="36">
        <v>500</v>
      </c>
      <c r="C19" s="46"/>
      <c r="D19" s="2" t="s">
        <v>72</v>
      </c>
    </row>
    <row r="20" spans="1:4" ht="16.5" thickBot="1" x14ac:dyDescent="0.3">
      <c r="A20" s="89" t="s">
        <v>9</v>
      </c>
      <c r="B20" s="90">
        <v>2500</v>
      </c>
      <c r="C20" s="91"/>
      <c r="D20" s="2" t="s">
        <v>73</v>
      </c>
    </row>
    <row r="21" spans="1:4" ht="15.75" x14ac:dyDescent="0.25">
      <c r="A21" s="92" t="s">
        <v>61</v>
      </c>
      <c r="B21" s="93">
        <v>374</v>
      </c>
      <c r="C21" s="94"/>
      <c r="D21" s="4"/>
    </row>
    <row r="22" spans="1:4" ht="15.75" x14ac:dyDescent="0.25">
      <c r="A22" s="50" t="s">
        <v>0</v>
      </c>
      <c r="B22" s="36">
        <v>75</v>
      </c>
      <c r="C22" s="51">
        <f>B22/B21</f>
        <v>0.20053475935828877</v>
      </c>
      <c r="D22" s="4"/>
    </row>
    <row r="23" spans="1:4" ht="16.5" thickBot="1" x14ac:dyDescent="0.3">
      <c r="A23" s="95" t="s">
        <v>1</v>
      </c>
      <c r="B23" s="96">
        <v>150</v>
      </c>
      <c r="C23" s="97">
        <f>B23/B21</f>
        <v>0.40106951871657753</v>
      </c>
      <c r="D23" s="4"/>
    </row>
    <row r="24" spans="1:4" ht="15.75" x14ac:dyDescent="0.25">
      <c r="A24" s="57" t="s">
        <v>62</v>
      </c>
      <c r="B24" s="58"/>
      <c r="C24" s="59"/>
      <c r="D24" s="4"/>
    </row>
    <row r="25" spans="1:4" ht="15.75" x14ac:dyDescent="0.25">
      <c r="A25" s="43" t="s">
        <v>14</v>
      </c>
      <c r="B25" s="25">
        <f>B21/B20</f>
        <v>0.14960000000000001</v>
      </c>
      <c r="C25" s="44"/>
      <c r="D25" s="4"/>
    </row>
    <row r="26" spans="1:4" ht="15.75" x14ac:dyDescent="0.25">
      <c r="A26" s="43" t="s">
        <v>15</v>
      </c>
      <c r="B26" s="25">
        <f>B23/B20</f>
        <v>0.06</v>
      </c>
      <c r="C26" s="44"/>
      <c r="D26" s="4"/>
    </row>
    <row r="27" spans="1:4" ht="15.75" x14ac:dyDescent="0.25">
      <c r="A27" s="43" t="s">
        <v>16</v>
      </c>
      <c r="B27" s="25">
        <f>B22/B20</f>
        <v>0.03</v>
      </c>
      <c r="C27" s="44"/>
      <c r="D27" s="4"/>
    </row>
    <row r="28" spans="1:4" ht="16.5" thickBot="1" x14ac:dyDescent="0.3">
      <c r="A28" s="76" t="s">
        <v>63</v>
      </c>
      <c r="B28" s="77" t="s">
        <v>57</v>
      </c>
      <c r="C28" s="78" t="s">
        <v>2</v>
      </c>
      <c r="D28" s="4"/>
    </row>
    <row r="29" spans="1:4" ht="16.5" thickBot="1" x14ac:dyDescent="0.3">
      <c r="A29" s="82" t="s">
        <v>70</v>
      </c>
      <c r="B29" s="83">
        <f>B12/B19</f>
        <v>700</v>
      </c>
      <c r="C29" s="84">
        <f>B14/B19</f>
        <v>800</v>
      </c>
      <c r="D29" s="4"/>
    </row>
    <row r="30" spans="1:4" ht="15.75" x14ac:dyDescent="0.25">
      <c r="A30" s="79" t="s">
        <v>55</v>
      </c>
      <c r="B30" s="80">
        <f>B12/B20</f>
        <v>140</v>
      </c>
      <c r="C30" s="81">
        <f>B14/B20</f>
        <v>160</v>
      </c>
      <c r="D30" s="4"/>
    </row>
    <row r="31" spans="1:4" ht="16.5" thickBot="1" x14ac:dyDescent="0.3">
      <c r="A31" s="43" t="s">
        <v>21</v>
      </c>
      <c r="B31" s="87">
        <f>B16/B20</f>
        <v>20</v>
      </c>
      <c r="C31" s="88">
        <f>B16/B20</f>
        <v>20</v>
      </c>
      <c r="D31" s="4"/>
    </row>
    <row r="32" spans="1:4" ht="16.5" thickTop="1" x14ac:dyDescent="0.25">
      <c r="A32" s="45" t="s">
        <v>56</v>
      </c>
      <c r="B32" s="85">
        <f>SUM(B30:B31)</f>
        <v>160</v>
      </c>
      <c r="C32" s="86">
        <f>SUM(C30:C31)</f>
        <v>180</v>
      </c>
      <c r="D32" s="4"/>
    </row>
    <row r="33" spans="1:4" ht="15.75" x14ac:dyDescent="0.25">
      <c r="A33" s="47" t="s">
        <v>64</v>
      </c>
      <c r="B33" s="30"/>
      <c r="C33" s="48"/>
      <c r="D33" s="4"/>
    </row>
    <row r="34" spans="1:4" ht="15.75" x14ac:dyDescent="0.25">
      <c r="A34" s="45" t="s">
        <v>4</v>
      </c>
      <c r="B34" s="37">
        <f>SUM(B12+B16)/B21</f>
        <v>1069.5187165775401</v>
      </c>
      <c r="C34" s="53">
        <f>SUM(B14+B16)/B21</f>
        <v>1203.2085561497327</v>
      </c>
      <c r="D34" s="4"/>
    </row>
    <row r="35" spans="1:4" ht="15.75" x14ac:dyDescent="0.25">
      <c r="A35" s="50" t="s">
        <v>5</v>
      </c>
      <c r="B35" s="22">
        <f>B34*C22</f>
        <v>214.47567845806284</v>
      </c>
      <c r="C35" s="52">
        <f>C34*C22</f>
        <v>241.28513826532071</v>
      </c>
      <c r="D35" s="4"/>
    </row>
    <row r="36" spans="1:4" ht="15.75" x14ac:dyDescent="0.25">
      <c r="A36" s="50" t="s">
        <v>6</v>
      </c>
      <c r="B36" s="22">
        <f>B34*C23</f>
        <v>428.95135691612569</v>
      </c>
      <c r="C36" s="52">
        <f>C34*C23</f>
        <v>482.57027653064142</v>
      </c>
      <c r="D36" s="4"/>
    </row>
    <row r="37" spans="1:4" ht="15.75" x14ac:dyDescent="0.25">
      <c r="A37" s="98" t="s">
        <v>83</v>
      </c>
      <c r="B37" s="99"/>
      <c r="C37" s="100"/>
      <c r="D37" s="4"/>
    </row>
    <row r="38" spans="1:4" ht="15.75" x14ac:dyDescent="0.25">
      <c r="A38" s="45" t="s">
        <v>82</v>
      </c>
      <c r="B38" s="21"/>
      <c r="C38" s="44"/>
      <c r="D38" s="4"/>
    </row>
    <row r="39" spans="1:4" ht="15.75" x14ac:dyDescent="0.25">
      <c r="A39" s="50" t="s">
        <v>0</v>
      </c>
      <c r="B39" s="38">
        <v>7500</v>
      </c>
      <c r="C39" s="44"/>
      <c r="D39" s="4"/>
    </row>
    <row r="40" spans="1:4" ht="15.75" x14ac:dyDescent="0.25">
      <c r="A40" s="50" t="s">
        <v>1</v>
      </c>
      <c r="B40" s="38">
        <v>100000</v>
      </c>
      <c r="C40" s="44"/>
      <c r="D40" s="4"/>
    </row>
    <row r="41" spans="1:4" ht="15.75" x14ac:dyDescent="0.25">
      <c r="A41" s="45" t="s">
        <v>81</v>
      </c>
      <c r="B41" s="71"/>
      <c r="C41" s="44"/>
      <c r="D41" s="4"/>
    </row>
    <row r="42" spans="1:4" ht="15.75" x14ac:dyDescent="0.25">
      <c r="A42" s="50" t="s">
        <v>0</v>
      </c>
      <c r="B42" s="70">
        <v>0.11</v>
      </c>
      <c r="C42" s="44"/>
      <c r="D42" s="4"/>
    </row>
    <row r="43" spans="1:4" ht="15.75" x14ac:dyDescent="0.25">
      <c r="A43" s="50" t="s">
        <v>1</v>
      </c>
      <c r="B43" s="70">
        <v>0.33</v>
      </c>
      <c r="C43" s="44"/>
      <c r="D43" s="4"/>
    </row>
    <row r="44" spans="1:4" ht="15.75" x14ac:dyDescent="0.25">
      <c r="A44" s="45" t="s">
        <v>23</v>
      </c>
      <c r="B44" s="21"/>
      <c r="C44" s="44"/>
      <c r="D44" s="4"/>
    </row>
    <row r="45" spans="1:4" ht="15.75" x14ac:dyDescent="0.25">
      <c r="A45" s="50" t="s">
        <v>0</v>
      </c>
      <c r="B45" s="38">
        <f>B39*B42</f>
        <v>825</v>
      </c>
      <c r="C45" s="44"/>
      <c r="D45" s="4"/>
    </row>
    <row r="46" spans="1:4" ht="15.75" x14ac:dyDescent="0.25">
      <c r="A46" s="50" t="s">
        <v>1</v>
      </c>
      <c r="B46" s="38">
        <f>B40*B43</f>
        <v>33000</v>
      </c>
      <c r="C46" s="44"/>
      <c r="D46" s="4"/>
    </row>
    <row r="47" spans="1:4" ht="15.75" x14ac:dyDescent="0.25">
      <c r="A47" s="45" t="s">
        <v>24</v>
      </c>
      <c r="B47" s="26" t="s">
        <v>80</v>
      </c>
      <c r="C47" s="44"/>
      <c r="D47" s="4"/>
    </row>
    <row r="48" spans="1:4" ht="15.75" x14ac:dyDescent="0.25">
      <c r="A48" s="50" t="s">
        <v>0</v>
      </c>
      <c r="B48" s="39">
        <v>12</v>
      </c>
      <c r="C48" s="44" t="s">
        <v>58</v>
      </c>
      <c r="D48" s="4"/>
    </row>
    <row r="49" spans="1:4" ht="15.75" x14ac:dyDescent="0.25">
      <c r="A49" s="50" t="s">
        <v>1</v>
      </c>
      <c r="B49" s="39">
        <v>22.72</v>
      </c>
      <c r="C49" s="44" t="s">
        <v>58</v>
      </c>
      <c r="D49" s="4"/>
    </row>
    <row r="50" spans="1:4" ht="15.75" x14ac:dyDescent="0.25">
      <c r="A50" s="45" t="s">
        <v>25</v>
      </c>
      <c r="B50" s="26"/>
      <c r="C50" s="44"/>
      <c r="D50" s="4"/>
    </row>
    <row r="51" spans="1:4" ht="15.75" x14ac:dyDescent="0.25">
      <c r="A51" s="50" t="s">
        <v>0</v>
      </c>
      <c r="B51" s="22">
        <f>B22*B45</f>
        <v>61875</v>
      </c>
      <c r="C51" s="44"/>
      <c r="D51" s="4"/>
    </row>
    <row r="52" spans="1:4" ht="15.75" x14ac:dyDescent="0.25">
      <c r="A52" s="50" t="s">
        <v>1</v>
      </c>
      <c r="B52" s="22">
        <f>B23*B46</f>
        <v>4950000</v>
      </c>
      <c r="C52" s="44"/>
      <c r="D52" s="4"/>
    </row>
    <row r="53" spans="1:4" ht="16.5" thickBot="1" x14ac:dyDescent="0.3">
      <c r="A53" s="54" t="s">
        <v>69</v>
      </c>
      <c r="B53" s="33">
        <f>SUM(B51:B52)</f>
        <v>5011875</v>
      </c>
      <c r="C53" s="55"/>
      <c r="D53" s="4"/>
    </row>
    <row r="54" spans="1:4" ht="16.5" thickBot="1" x14ac:dyDescent="0.3">
      <c r="A54" s="31" t="s">
        <v>68</v>
      </c>
      <c r="B54" s="32">
        <f>B53-(SUM(B14,B16))</f>
        <v>4561875</v>
      </c>
      <c r="C54" s="56"/>
      <c r="D54" s="4"/>
    </row>
    <row r="55" spans="1:4" ht="15.75" x14ac:dyDescent="0.25">
      <c r="A55" s="63"/>
      <c r="B55" s="63"/>
      <c r="C55" s="63"/>
      <c r="D55" s="4"/>
    </row>
  </sheetData>
  <mergeCells count="1">
    <mergeCell ref="A37:C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14" sqref="D14"/>
    </sheetView>
  </sheetViews>
  <sheetFormatPr defaultRowHeight="15" x14ac:dyDescent="0.25"/>
  <cols>
    <col min="1" max="1" width="42" customWidth="1"/>
    <col min="2" max="2" width="19.42578125" style="16" customWidth="1"/>
    <col min="3" max="3" width="31.140625" customWidth="1"/>
    <col min="4" max="4" width="37.7109375" customWidth="1"/>
  </cols>
  <sheetData>
    <row r="1" spans="1:4" ht="28.5" x14ac:dyDescent="0.45">
      <c r="A1" s="23" t="s">
        <v>26</v>
      </c>
      <c r="B1" s="23"/>
      <c r="C1" s="23"/>
      <c r="D1" s="3"/>
    </row>
    <row r="3" spans="1:4" ht="15.75" x14ac:dyDescent="0.25">
      <c r="A3" s="1" t="s">
        <v>12</v>
      </c>
      <c r="B3" s="9"/>
      <c r="C3" s="4"/>
    </row>
    <row r="4" spans="1:4" ht="15.75" x14ac:dyDescent="0.25">
      <c r="A4" s="4" t="s">
        <v>22</v>
      </c>
      <c r="B4" s="11" t="s">
        <v>29</v>
      </c>
      <c r="C4" s="4"/>
    </row>
    <row r="5" spans="1:4" ht="16.5" thickBot="1" x14ac:dyDescent="0.3">
      <c r="A5" s="4" t="s">
        <v>8</v>
      </c>
      <c r="B5" s="17" t="s">
        <v>30</v>
      </c>
      <c r="C5" s="18"/>
    </row>
    <row r="6" spans="1:4" ht="16.5" thickTop="1" x14ac:dyDescent="0.25">
      <c r="A6" s="1" t="s">
        <v>11</v>
      </c>
      <c r="B6" s="11" t="s">
        <v>39</v>
      </c>
      <c r="C6" s="2"/>
    </row>
    <row r="7" spans="1:4" ht="15.75" x14ac:dyDescent="0.25">
      <c r="A7" s="4"/>
      <c r="B7" s="11"/>
      <c r="C7" s="2"/>
    </row>
    <row r="8" spans="1:4" ht="15.75" x14ac:dyDescent="0.25">
      <c r="A8" s="4" t="s">
        <v>43</v>
      </c>
      <c r="B8" s="11" t="s">
        <v>44</v>
      </c>
      <c r="C8" s="2"/>
    </row>
    <row r="9" spans="1:4" ht="15.75" x14ac:dyDescent="0.25">
      <c r="A9" s="4"/>
      <c r="B9" s="12"/>
      <c r="C9" s="2"/>
    </row>
    <row r="10" spans="1:4" ht="15.75" x14ac:dyDescent="0.25">
      <c r="A10" s="1" t="s">
        <v>19</v>
      </c>
      <c r="B10" s="12"/>
      <c r="C10" s="2"/>
    </row>
    <row r="11" spans="1:4" ht="15.75" x14ac:dyDescent="0.25">
      <c r="A11" s="4" t="s">
        <v>13</v>
      </c>
      <c r="B11" s="13" t="s">
        <v>27</v>
      </c>
      <c r="C11" s="2"/>
    </row>
    <row r="12" spans="1:4" ht="15.75" x14ac:dyDescent="0.25">
      <c r="A12" s="4" t="s">
        <v>9</v>
      </c>
      <c r="B12" s="13" t="s">
        <v>28</v>
      </c>
      <c r="C12" s="4"/>
    </row>
    <row r="13" spans="1:4" ht="15.75" x14ac:dyDescent="0.25">
      <c r="A13" s="4" t="s">
        <v>10</v>
      </c>
      <c r="B13" s="13" t="s">
        <v>31</v>
      </c>
      <c r="C13" s="6"/>
    </row>
    <row r="14" spans="1:4" ht="15.75" x14ac:dyDescent="0.25">
      <c r="A14" s="7" t="s">
        <v>0</v>
      </c>
      <c r="B14" s="13" t="s">
        <v>32</v>
      </c>
      <c r="C14" s="8"/>
    </row>
    <row r="15" spans="1:4" ht="15.75" x14ac:dyDescent="0.25">
      <c r="A15" s="7" t="s">
        <v>1</v>
      </c>
      <c r="B15" s="13" t="s">
        <v>33</v>
      </c>
      <c r="C15" s="8"/>
    </row>
    <row r="16" spans="1:4" ht="15.75" x14ac:dyDescent="0.25">
      <c r="A16" s="4"/>
      <c r="B16" s="9"/>
      <c r="C16" s="4"/>
    </row>
    <row r="17" spans="1:3" ht="15.75" x14ac:dyDescent="0.25">
      <c r="A17" s="1" t="s">
        <v>20</v>
      </c>
      <c r="B17" s="9"/>
      <c r="C17" s="4"/>
    </row>
    <row r="18" spans="1:3" ht="15.75" x14ac:dyDescent="0.25">
      <c r="A18" s="4" t="s">
        <v>14</v>
      </c>
      <c r="B18" s="14" t="s">
        <v>34</v>
      </c>
      <c r="C18" s="4"/>
    </row>
    <row r="19" spans="1:3" ht="15.75" x14ac:dyDescent="0.25">
      <c r="A19" s="4" t="s">
        <v>15</v>
      </c>
      <c r="B19" s="14" t="s">
        <v>35</v>
      </c>
      <c r="C19" s="4"/>
    </row>
    <row r="20" spans="1:3" ht="15.75" x14ac:dyDescent="0.25">
      <c r="A20" s="4" t="s">
        <v>16</v>
      </c>
      <c r="B20" s="14" t="s">
        <v>36</v>
      </c>
      <c r="C20" s="4"/>
    </row>
    <row r="21" spans="1:3" ht="15.75" x14ac:dyDescent="0.25">
      <c r="A21" s="4" t="s">
        <v>17</v>
      </c>
      <c r="B21" s="14" t="s">
        <v>37</v>
      </c>
      <c r="C21" s="4"/>
    </row>
    <row r="22" spans="1:3" ht="15.75" x14ac:dyDescent="0.25">
      <c r="A22" s="4" t="s">
        <v>18</v>
      </c>
      <c r="B22" s="14" t="s">
        <v>38</v>
      </c>
      <c r="C22" s="4"/>
    </row>
    <row r="23" spans="1:3" ht="15.75" x14ac:dyDescent="0.25">
      <c r="A23" s="4"/>
      <c r="B23" s="9"/>
      <c r="C23" s="4"/>
    </row>
    <row r="24" spans="1:3" ht="15.75" x14ac:dyDescent="0.25">
      <c r="A24" s="1" t="s">
        <v>49</v>
      </c>
      <c r="B24" s="19"/>
    </row>
    <row r="25" spans="1:3" ht="15.75" x14ac:dyDescent="0.25">
      <c r="A25" s="4" t="s">
        <v>3</v>
      </c>
      <c r="B25" s="5" t="s">
        <v>40</v>
      </c>
    </row>
    <row r="26" spans="1:3" ht="15.75" x14ac:dyDescent="0.25">
      <c r="A26" s="4" t="s">
        <v>4</v>
      </c>
      <c r="B26" s="5" t="s">
        <v>41</v>
      </c>
    </row>
    <row r="27" spans="1:3" ht="15.75" x14ac:dyDescent="0.25">
      <c r="A27" s="7" t="s">
        <v>5</v>
      </c>
      <c r="B27" s="5" t="s">
        <v>51</v>
      </c>
    </row>
    <row r="28" spans="1:3" ht="15.75" x14ac:dyDescent="0.25">
      <c r="A28" s="7" t="s">
        <v>6</v>
      </c>
      <c r="B28" s="5" t="s">
        <v>52</v>
      </c>
    </row>
    <row r="29" spans="1:3" ht="15.75" x14ac:dyDescent="0.25">
      <c r="A29" s="4" t="s">
        <v>7</v>
      </c>
      <c r="B29" s="5" t="s">
        <v>42</v>
      </c>
    </row>
    <row r="30" spans="1:3" ht="15.75" x14ac:dyDescent="0.25">
      <c r="A30" s="4"/>
      <c r="B30" s="5"/>
    </row>
    <row r="31" spans="1:3" ht="15.75" x14ac:dyDescent="0.25">
      <c r="A31" s="1" t="s">
        <v>21</v>
      </c>
      <c r="B31" s="5" t="s">
        <v>45</v>
      </c>
    </row>
    <row r="32" spans="1:3" ht="15.75" x14ac:dyDescent="0.25">
      <c r="A32" s="4"/>
      <c r="B32" s="10"/>
      <c r="C32" s="5"/>
    </row>
    <row r="33" spans="1:3" ht="15.75" x14ac:dyDescent="0.25">
      <c r="A33" s="1" t="s">
        <v>23</v>
      </c>
      <c r="B33" s="9"/>
      <c r="C33" s="4"/>
    </row>
    <row r="34" spans="1:3" ht="15.75" x14ac:dyDescent="0.25">
      <c r="A34" s="4" t="s">
        <v>0</v>
      </c>
      <c r="B34" s="15" t="s">
        <v>47</v>
      </c>
      <c r="C34" s="4"/>
    </row>
    <row r="35" spans="1:3" ht="15.75" x14ac:dyDescent="0.25">
      <c r="A35" s="4" t="s">
        <v>1</v>
      </c>
      <c r="B35" s="15" t="s">
        <v>48</v>
      </c>
      <c r="C35" s="4"/>
    </row>
    <row r="36" spans="1:3" ht="15.75" x14ac:dyDescent="0.25">
      <c r="A36" s="4"/>
      <c r="B36" s="15"/>
      <c r="C36" s="4"/>
    </row>
    <row r="37" spans="1:3" ht="15.75" x14ac:dyDescent="0.25">
      <c r="A37" s="1" t="s">
        <v>24</v>
      </c>
      <c r="B37" s="15"/>
      <c r="C37" s="4"/>
    </row>
    <row r="38" spans="1:3" ht="15.75" x14ac:dyDescent="0.25">
      <c r="A38" s="4" t="s">
        <v>0</v>
      </c>
      <c r="B38" s="15" t="s">
        <v>50</v>
      </c>
      <c r="C38" s="4"/>
    </row>
    <row r="39" spans="1:3" ht="15.75" x14ac:dyDescent="0.25">
      <c r="A39" s="4" t="s">
        <v>1</v>
      </c>
      <c r="B39" s="15" t="s">
        <v>50</v>
      </c>
      <c r="C39" s="4"/>
    </row>
    <row r="40" spans="1:3" ht="15.75" x14ac:dyDescent="0.25">
      <c r="A40" s="4"/>
      <c r="B40" s="15"/>
      <c r="C40" s="4"/>
    </row>
    <row r="41" spans="1:3" ht="15.75" x14ac:dyDescent="0.25">
      <c r="A41" s="1" t="s">
        <v>46</v>
      </c>
      <c r="B41" s="15"/>
      <c r="C41" s="4"/>
    </row>
    <row r="42" spans="1:3" ht="15.75" x14ac:dyDescent="0.25">
      <c r="A42" s="4" t="s">
        <v>0</v>
      </c>
      <c r="B42" s="10" t="s">
        <v>53</v>
      </c>
      <c r="C42" s="4"/>
    </row>
    <row r="43" spans="1:3" ht="15.75" x14ac:dyDescent="0.25">
      <c r="A43" s="4" t="s">
        <v>1</v>
      </c>
      <c r="B43" s="10" t="s">
        <v>54</v>
      </c>
      <c r="C43" s="4"/>
    </row>
    <row r="44" spans="1:3" ht="15.75" x14ac:dyDescent="0.25">
      <c r="A44" s="4"/>
      <c r="B44" s="9"/>
      <c r="C44" s="4"/>
    </row>
    <row r="45" spans="1:3" ht="15.75" x14ac:dyDescent="0.25">
      <c r="A45" s="4"/>
    </row>
  </sheetData>
  <pageMargins left="0.5" right="0.5" top="0.5" bottom="0.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YOUR Cost Per Lead Analysis</vt:lpstr>
      <vt:lpstr>Formulas</vt:lpstr>
      <vt:lpstr>Formulas!Print_Area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Mischelle Davis</dc:creator>
  <cp:lastModifiedBy>Mischelle Davis</cp:lastModifiedBy>
  <cp:lastPrinted>2017-03-11T02:00:51Z</cp:lastPrinted>
  <dcterms:created xsi:type="dcterms:W3CDTF">2017-03-07T00:07:05Z</dcterms:created>
  <dcterms:modified xsi:type="dcterms:W3CDTF">2017-03-13T20:36:07Z</dcterms:modified>
</cp:coreProperties>
</file>